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od1" sheetId="1" r:id="rId1"/>
  </sheets>
  <definedNames>
    <definedName name="_xlnm.Print_Titles" localSheetId="0">'dod1'!$8:$9</definedName>
    <definedName name="_xlnm.Print_Area" localSheetId="0">'dod1'!$A$1:$F$141</definedName>
  </definedNames>
  <calcPr fullCalcOnLoad="1"/>
</workbook>
</file>

<file path=xl/sharedStrings.xml><?xml version="1.0" encoding="utf-8"?>
<sst xmlns="http://schemas.openxmlformats.org/spreadsheetml/2006/main" count="349" uniqueCount="148">
  <si>
    <t>Найменування доходів згідно із бюджетною класифікацією</t>
  </si>
  <si>
    <t>Загальний фонд</t>
  </si>
  <si>
    <t>Разом</t>
  </si>
  <si>
    <t>б=(гр.3+гр.4)</t>
  </si>
  <si>
    <t>Податкові надходження</t>
  </si>
  <si>
    <t>X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</si>
  <si>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</si>
  <si>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</si>
  <si>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</si>
  <si>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</si>
  <si>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</si>
  <si>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</si>
  <si>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</si>
  <si>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</si>
  <si>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неподаткові надходження</t>
  </si>
  <si>
    <t>Інші надходження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</si>
  <si>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</si>
  <si>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</si>
  <si>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</si>
  <si>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</si>
  <si>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</si>
  <si>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Код</t>
  </si>
  <si>
    <t>Спеціальний фонд</t>
  </si>
  <si>
    <t>Офіційні трансферти</t>
  </si>
  <si>
    <t xml:space="preserve">У    т.ч. бюджет розвитку </t>
  </si>
  <si>
    <t>Х</t>
  </si>
  <si>
    <t>РАЗОМ ДОХОДІВ</t>
  </si>
  <si>
    <t xml:space="preserve">Додаткова дотація з обласного бюджету на зменшення фактичних диспропорцій між місцевими бюджетами через нерівномірність мережі бюджетних установ </t>
  </si>
  <si>
    <t>Доходи від операцій з капіталом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</si>
  <si>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</si>
  <si>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тис.грн.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</si>
  <si>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 - педагогічним та іншим категоріям працівників навчальних закладів"</t>
  </si>
  <si>
    <t>Доходи від власності та підприємницької діяльності</t>
  </si>
  <si>
    <r>
      <t xml:space="preserve">Субвенція з державного бюджету  місцевим бюджетам на  </t>
    </r>
    <r>
      <rPr>
        <sz val="12"/>
        <rFont val="Times New Roman"/>
        <family val="1"/>
      </rPr>
      <t>будівництво, реконструкцію, ремонт автомобільних доріг комунальної власності</t>
    </r>
  </si>
  <si>
    <t>Субвенція з державного бюджету місцевим бюджетам на виконання інвестиційних проектів, спрямованих на соціально - економічний розвиток регіонів, заходів з попередження аварій і запобігання техногенним катастрофам у житлово - комунальному господарстві та на інших аварійних об’єктах 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</si>
  <si>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ведення та адміністрування Державного реєстру виборців</t>
  </si>
  <si>
    <t xml:space="preserve">Надходження від розміщення в установах банків тимчасово вільних бюджетних коштів </t>
  </si>
  <si>
    <t>Від органів державного управління</t>
  </si>
  <si>
    <t>Дотації</t>
  </si>
  <si>
    <t>Субвенції</t>
  </si>
  <si>
    <t>Субвенція з обласного бюджету на надання одноразової матеріальної допомоги сім’ям померлих учасників бойових дій в Афганістані, які мешкають на території Миколаївської області</t>
  </si>
  <si>
    <t>Надходження від орендної плати за користування цілісним майновим комплексом та іншим державним майном</t>
  </si>
  <si>
    <t>..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</si>
  <si>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</si>
  <si>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</si>
  <si>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</si>
  <si>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</si>
  <si>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пов’язане з видачею та оформленням закордонних паспортів (посвідок) та паспортів громадян України</t>
  </si>
  <si>
    <t>Податок з власників наземних транспортних засобів та інших самохідних машин і механізмів (юридичних осіб)</t>
  </si>
  <si>
    <t>Надходження від продажу основного капіталу</t>
  </si>
  <si>
    <t>Плата за оренду майна бюджетних установ</t>
  </si>
  <si>
    <t>Надходження від продажу землі і нематеріальних активів</t>
  </si>
  <si>
    <t>Надходження від продажу землі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</si>
  <si>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</si>
  <si>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</si>
  <si>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</si>
  <si>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</si>
  <si>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</si>
  <si>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>Збори та плата за спеціальне використання природних ресурсів</t>
  </si>
  <si>
    <t xml:space="preserve">Єдиний податок </t>
  </si>
  <si>
    <t>Єдиний податок з юридичних осіб</t>
  </si>
  <si>
    <t>Єдиний податок  з фізичних осіб</t>
  </si>
  <si>
    <t>Інші податки і збори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</si>
  <si>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</si>
  <si>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</si>
  <si>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</si>
  <si>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</si>
  <si>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</si>
  <si>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</si>
  <si>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</si>
  <si>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</si>
  <si>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</si>
  <si>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</si>
  <si>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</si>
  <si>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фінансування ремонту приміщень управлінь праці та соціального захисту населення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</si>
  <si>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Екологічний податок</t>
  </si>
  <si>
    <t>Податок на доходи фізичних осіб</t>
  </si>
  <si>
    <t>Субвенція з обласного бюджету до міського бюджету м.Южноукраїнська на утримання центру соціально - психологічної реабілітації дітей</t>
  </si>
  <si>
    <t>Субвенція з обласного бюджету бюджетам міст і районів на медичне обслуговування громадян, які постраждали внаслідок Чорнобильської катастрофи</t>
  </si>
  <si>
    <t>Субвенція з обласного бюджету бюджетам міст і районів на відшкодування витрат на поховання учасників бойових дій та інвалідів війни</t>
  </si>
  <si>
    <t>Субвенція на проведення видатків місцевих бюджетів, що враховуються при визначенні обсягу міжбюджетних трансфертів, всього</t>
  </si>
  <si>
    <t>Субвенція на проведення видатків місцевих бюджетів, що не враховуються при визначенні обсягу міжбюджетних трансфертів, всього</t>
  </si>
  <si>
    <t>Субвенція з обласного бюджету бюджетам міст і районів на надання щомісячної матеріальної допомоги учасникам  визволення Миколаївської області від фашистських загарбників</t>
  </si>
  <si>
    <t xml:space="preserve">до рішення Южноукраїнської </t>
  </si>
  <si>
    <t>Збір за здійснення діяльності у сфері розваг, сплачений юридичними особами</t>
  </si>
  <si>
    <t>Фіксований податок на доходи фізичних осіб від зайняття підприємницькою діяльністю</t>
  </si>
  <si>
    <t>Туристичний збір</t>
  </si>
  <si>
    <t>Туристичний збір, сплачений юридичними особами</t>
  </si>
  <si>
    <t>Місцеві податки і збори, нараховані до 1 січня 2011 року</t>
  </si>
  <si>
    <t>Податок з реклами</t>
  </si>
  <si>
    <t>Комунальний податок</t>
  </si>
  <si>
    <t>Ринковий збір</t>
  </si>
  <si>
    <t>Окремі податки і збори, що зараховуються до місцевих бюджетів</t>
  </si>
  <si>
    <t xml:space="preserve">Податок з власників водних транспортних засобів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</si>
  <si>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</si>
  <si>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допомоги випускникам вищих навчальних закладів, які здобули освіту за напрямами і спеціальностями медичного та фармацефтичного профілю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</si>
  <si>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</si>
  <si>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</si>
  <si>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Податок власників наземних транспортних засобів та інших самохідних машин і механізмів (з громадян)</t>
  </si>
  <si>
    <t xml:space="preserve">Збір за першу реєстрацію транспортного засобу </t>
  </si>
  <si>
    <t>Начальник фінансового управління Южноукраїнської міської ради</t>
  </si>
  <si>
    <t>І кошик</t>
  </si>
  <si>
    <t>Єдиний податок з юридичний осіб, нарахований до 1 січня  2011 року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</si>
  <si>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</si>
  <si>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об’єкти </t>
  </si>
  <si>
    <t xml:space="preserve">Додаткова  дотація  з державного бюджету на вирівнювання  фінансової забезпеченості  місцевих бюджетів </t>
  </si>
  <si>
    <t>Субвенція з обласного бюджету бюджетам міст і районів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</t>
  </si>
  <si>
    <t>Інші субвенції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</si>
  <si>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</si>
  <si>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</si>
  <si>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</si>
  <si>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</si>
  <si>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r>
      <t>Субвенція з обласного бюджету бюджетам міст і районів на покращення надання соціальних послуг найуразливішим верстам населення</t>
    </r>
    <r>
      <rPr>
        <sz val="14"/>
        <rFont val="Times New Roman"/>
        <family val="1"/>
      </rPr>
      <t xml:space="preserve"> </t>
    </r>
  </si>
  <si>
    <t>Т.О.Гончарова</t>
  </si>
  <si>
    <t>Надходження коштів пайової участі у розвитку інфраструктури населеного пункту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</si>
  <si>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</si>
  <si>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</si>
  <si>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</si>
  <si>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обласного бюджету бюджетам міст і районів на виконання депутатами обласної ради доручень виборців  відповідно до програм, затверджених обласною радою</t>
  </si>
  <si>
    <t>Субвенція з обласного бюджету бюджетам міст і районів для передплати періодичного друкованого видання для учасників бойових дій у роки Великої Вітчизняної війни та у роки війни з Японією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</si>
  <si>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</si>
  <si>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*Сума доходів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</si>
  <si>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Податок на нерухоме майно, відмінне від земельної ділянки </t>
  </si>
  <si>
    <t xml:space="preserve">Податок на нерухоме майно, відмінне від земельної ділянки, сплачений юридичними особами </t>
  </si>
  <si>
    <t>Додаткова дотація з державного бюджету місцевим бюджетам на виплату допомоги по догляду за інвалідом І та ІІ групи внаслідок психічного розладу</t>
  </si>
  <si>
    <t xml:space="preserve">Авансові внески з податку на прибуток підприємств та фінансових установ комунальної власності 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</si>
  <si>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</si>
  <si>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</si>
  <si>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Субвенція з обласного бюджету бюджетам міст і районів на надання одноразової матеріальної допомоги сім’ям загиблих та померлих учасників бойових дій в Афганістані, інвалідам війни в Афганістані </t>
  </si>
  <si>
    <t xml:space="preserve">Субвенція з обласного бюджету бюджетам міст і районів на виплату допомоги особі, яка проживає разом з інвалідом І чи ІІ групи внаслідок  психічного розладу, на догляд за ним </t>
  </si>
  <si>
    <t>Субвенція з державного бюджету  місцевим бюджетам на виплату допомоги сім’ям з дітьми, малозабезпеченим cім'ям,  інвалідам з дитинства,  дітям-інвалідам та тимчасової державної допомоги дітям</t>
  </si>
  <si>
    <t>Субвенція з державного бюджету 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</si>
  <si>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</si>
  <si>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 та рідкого  пічного побутового палива і скрапленого газу</t>
  </si>
  <si>
    <t>Субвенція з обласного бюджету бюджетам міст і районів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                                    І і ІІ груп)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</si>
  <si>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</si>
  <si>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
</t>
  </si>
  <si>
    <t xml:space="preserve"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
</t>
  </si>
  <si>
    <t xml:space="preserve">Адміністративні збори та платежі, доходи від некомерційної господарської діяльності 
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</si>
  <si>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</t>
  </si>
  <si>
    <t>Субвенція з обласного бюджету бюджетам міст і районів на надання одноразової матеріальної допомоги громадянам, які постраждали внаслідок Чорнобильської катастрофи                    (І категорії), та дітям-інвалідам, інвалідність яких пов'язана з наслідками Чорнобильської катастрофи</t>
  </si>
  <si>
    <t xml:space="preserve">міської ради від                   2014  №     </t>
  </si>
  <si>
    <t xml:space="preserve">Доходи  бюджету міста Южноукраїнська на 2014 рік </t>
  </si>
  <si>
    <t>БР</t>
  </si>
  <si>
    <t>ДГ</t>
  </si>
  <si>
    <t>ІІ кошик</t>
  </si>
  <si>
    <t>ФОНПС</t>
  </si>
  <si>
    <t>Додаток №2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</si>
</sst>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0.00_)"/>
    <numFmt numFmtId="186" formatCode="#,##0.00000"/>
  </numFmts>
  <fonts count="44">
    <font>
      <sz val="10"/>
      <name val="Arial"/>
      <family val="0"/>
    </font>
    <font>
      <sz val="9"/>
      <name val="Times New Roman"/>
      <family val="1"/>
    </font>
    <font>
      <b/>
      <sz val="12.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justify"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horizontal="right" wrapText="1"/>
      <protection/>
    </xf>
    <xf numFmtId="184" fontId="6" fillId="0" borderId="10" xfId="0" applyNumberFormat="1" applyFont="1" applyFill="1" applyBorder="1" applyAlignment="1" applyProtection="1">
      <alignment horizontal="right" wrapText="1" indent="2"/>
      <protection/>
    </xf>
    <xf numFmtId="184" fontId="13" fillId="0" borderId="10" xfId="0" applyNumberFormat="1" applyFont="1" applyFill="1" applyBorder="1" applyAlignment="1" applyProtection="1">
      <alignment horizontal="right" wrapText="1"/>
      <protection/>
    </xf>
    <xf numFmtId="184" fontId="13" fillId="0" borderId="10" xfId="0" applyNumberFormat="1" applyFont="1" applyFill="1" applyBorder="1" applyAlignment="1" applyProtection="1">
      <alignment horizontal="right" wrapText="1" indent="2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Border="1" applyAlignment="1">
      <alignment horizontal="left" wrapText="1"/>
    </xf>
    <xf numFmtId="184" fontId="20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4" fontId="24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186" fontId="17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horizontal="right"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2" fontId="19" fillId="0" borderId="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horizontal="center" wrapText="1"/>
      <protection/>
    </xf>
    <xf numFmtId="186" fontId="24" fillId="0" borderId="0" xfId="0" applyNumberFormat="1" applyFont="1" applyFill="1" applyBorder="1" applyAlignment="1" applyProtection="1">
      <alignment vertical="top"/>
      <protection/>
    </xf>
    <xf numFmtId="186" fontId="6" fillId="0" borderId="10" xfId="0" applyNumberFormat="1" applyFont="1" applyFill="1" applyBorder="1" applyAlignment="1" applyProtection="1">
      <alignment horizontal="right" wrapText="1"/>
      <protection/>
    </xf>
    <xf numFmtId="186" fontId="20" fillId="0" borderId="10" xfId="0" applyNumberFormat="1" applyFont="1" applyFill="1" applyBorder="1" applyAlignment="1" applyProtection="1">
      <alignment horizontal="right" wrapText="1"/>
      <protection/>
    </xf>
    <xf numFmtId="180" fontId="6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19" fillId="0" borderId="12" xfId="0" applyNumberFormat="1" applyFont="1" applyFill="1" applyBorder="1" applyAlignment="1" applyProtection="1">
      <alignment vertical="top" wrapText="1"/>
      <protection/>
    </xf>
    <xf numFmtId="2" fontId="19" fillId="0" borderId="1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view="pageBreakPreview" zoomScaleSheetLayoutView="100" zoomScalePageLayoutView="0" workbookViewId="0" topLeftCell="A133">
      <selection activeCell="D113" sqref="D113"/>
    </sheetView>
  </sheetViews>
  <sheetFormatPr defaultColWidth="9.140625" defaultRowHeight="12.75"/>
  <cols>
    <col min="1" max="1" width="12.140625" style="0" customWidth="1"/>
    <col min="2" max="2" width="39.8515625" style="38" customWidth="1"/>
    <col min="3" max="3" width="17.8515625" style="0" customWidth="1"/>
    <col min="4" max="4" width="16.421875" style="0" customWidth="1"/>
    <col min="5" max="5" width="14.57421875" style="0" customWidth="1"/>
    <col min="6" max="6" width="13.8515625" style="0" customWidth="1"/>
    <col min="7" max="7" width="14.00390625" style="0" customWidth="1"/>
    <col min="8" max="8" width="12.8515625" style="0" customWidth="1"/>
    <col min="9" max="9" width="15.28125" style="0" customWidth="1"/>
    <col min="10" max="10" width="14.00390625" style="0" customWidth="1"/>
  </cols>
  <sheetData>
    <row r="1" spans="4:7" ht="18.75" customHeight="1">
      <c r="D1" s="30" t="s">
        <v>147</v>
      </c>
      <c r="E1" s="24"/>
      <c r="G1" s="7"/>
    </row>
    <row r="2" spans="1:6" ht="18.75" customHeight="1">
      <c r="A2" s="1"/>
      <c r="D2" s="30" t="s">
        <v>83</v>
      </c>
      <c r="E2" s="25"/>
      <c r="F2" s="6"/>
    </row>
    <row r="3" spans="4:6" ht="19.5" customHeight="1">
      <c r="D3" s="30" t="s">
        <v>141</v>
      </c>
      <c r="E3" s="23"/>
      <c r="F3" s="23"/>
    </row>
    <row r="4" ht="10.5" customHeight="1"/>
    <row r="5" spans="1:6" ht="15.75">
      <c r="A5" s="83" t="s">
        <v>142</v>
      </c>
      <c r="B5" s="83"/>
      <c r="C5" s="83"/>
      <c r="D5" s="83"/>
      <c r="E5" s="83"/>
      <c r="F5" s="83"/>
    </row>
    <row r="6" spans="1:6" ht="16.5">
      <c r="A6" s="8"/>
      <c r="B6" s="39"/>
      <c r="C6" s="8"/>
      <c r="D6" s="8"/>
      <c r="E6" s="8"/>
      <c r="F6" s="8"/>
    </row>
    <row r="7" spans="1:6" ht="16.5">
      <c r="A7" s="8"/>
      <c r="B7" s="39"/>
      <c r="C7" s="8"/>
      <c r="D7" s="8"/>
      <c r="F7" s="37" t="s">
        <v>30</v>
      </c>
    </row>
    <row r="8" spans="1:6" ht="12" customHeight="1">
      <c r="A8" s="85" t="s">
        <v>21</v>
      </c>
      <c r="B8" s="87" t="s">
        <v>0</v>
      </c>
      <c r="C8" s="84" t="s">
        <v>1</v>
      </c>
      <c r="D8" s="84" t="s">
        <v>22</v>
      </c>
      <c r="E8" s="84"/>
      <c r="F8" s="84" t="s">
        <v>2</v>
      </c>
    </row>
    <row r="9" spans="1:6" ht="28.5" customHeight="1">
      <c r="A9" s="86"/>
      <c r="B9" s="88"/>
      <c r="C9" s="84"/>
      <c r="D9" s="34" t="s">
        <v>2</v>
      </c>
      <c r="E9" s="48" t="s">
        <v>24</v>
      </c>
      <c r="F9" s="84"/>
    </row>
    <row r="10" spans="1:6" s="36" customFormat="1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 t="s">
        <v>3</v>
      </c>
    </row>
    <row r="11" spans="1:6" ht="17.25" customHeight="1">
      <c r="A11" s="17">
        <v>10000000</v>
      </c>
      <c r="B11" s="40" t="s">
        <v>4</v>
      </c>
      <c r="C11" s="44">
        <f>C12+C30+C36+C41</f>
        <v>134782.1</v>
      </c>
      <c r="D11" s="44">
        <f>D22+D41+D58</f>
        <v>5229</v>
      </c>
      <c r="E11" s="44">
        <f>E41</f>
        <v>5020</v>
      </c>
      <c r="F11" s="44">
        <f>C11+D11</f>
        <v>140011.1</v>
      </c>
    </row>
    <row r="12" spans="1:6" ht="52.5" customHeight="1">
      <c r="A12" s="17">
        <v>11000000</v>
      </c>
      <c r="B12" s="29" t="s">
        <v>56</v>
      </c>
      <c r="C12" s="44">
        <f>C13+C19</f>
        <v>120302.1</v>
      </c>
      <c r="D12" s="44" t="s">
        <v>5</v>
      </c>
      <c r="E12" s="44" t="s">
        <v>5</v>
      </c>
      <c r="F12" s="44">
        <f>SUM(C12:D12)</f>
        <v>120302.1</v>
      </c>
    </row>
    <row r="13" spans="1:7" ht="22.5" customHeight="1">
      <c r="A13" s="17">
        <v>11010000</v>
      </c>
      <c r="B13" s="29" t="s">
        <v>76</v>
      </c>
      <c r="C13" s="44">
        <f>SUM(C14:C18)</f>
        <v>120262.1</v>
      </c>
      <c r="D13" s="44" t="s">
        <v>5</v>
      </c>
      <c r="E13" s="44" t="s">
        <v>5</v>
      </c>
      <c r="F13" s="44">
        <f aca="true" t="shared" si="0" ref="F13:F69">SUM(C13:D13)</f>
        <v>120262.1</v>
      </c>
      <c r="G13" s="26"/>
    </row>
    <row r="14" spans="1:8" ht="66" customHeight="1">
      <c r="A14" s="16">
        <v>11010100</v>
      </c>
      <c r="B14" s="69" t="s">
        <v>117</v>
      </c>
      <c r="C14" s="44">
        <v>116993.8</v>
      </c>
      <c r="D14" s="44" t="s">
        <v>5</v>
      </c>
      <c r="E14" s="44" t="s">
        <v>5</v>
      </c>
      <c r="F14" s="44">
        <f t="shared" si="0"/>
        <v>116993.8</v>
      </c>
      <c r="G14" s="26">
        <f>C13+C72</f>
        <v>120332.1</v>
      </c>
      <c r="H14" t="s">
        <v>101</v>
      </c>
    </row>
    <row r="15" spans="1:7" ht="66" customHeight="1">
      <c r="A15" s="16">
        <v>11010400</v>
      </c>
      <c r="B15" s="79" t="s">
        <v>127</v>
      </c>
      <c r="C15" s="44">
        <v>130</v>
      </c>
      <c r="D15" s="44"/>
      <c r="E15" s="44"/>
      <c r="F15" s="44"/>
      <c r="G15" s="26"/>
    </row>
    <row r="16" spans="1:6" ht="96" customHeight="1">
      <c r="A16" s="16">
        <v>11010200</v>
      </c>
      <c r="B16" s="78" t="s">
        <v>108</v>
      </c>
      <c r="C16" s="44">
        <v>2288.3</v>
      </c>
      <c r="D16" s="44" t="s">
        <v>5</v>
      </c>
      <c r="E16" s="44" t="s">
        <v>5</v>
      </c>
      <c r="F16" s="44">
        <f t="shared" si="0"/>
        <v>2288.3</v>
      </c>
    </row>
    <row r="17" spans="1:6" ht="55.5" customHeight="1">
      <c r="A17" s="16">
        <v>11010500</v>
      </c>
      <c r="B17" s="58" t="s">
        <v>109</v>
      </c>
      <c r="C17" s="44">
        <v>850</v>
      </c>
      <c r="D17" s="44" t="s">
        <v>5</v>
      </c>
      <c r="E17" s="44" t="s">
        <v>5</v>
      </c>
      <c r="F17" s="44">
        <f t="shared" si="0"/>
        <v>850</v>
      </c>
    </row>
    <row r="18" spans="1:6" ht="0.75" customHeight="1" hidden="1">
      <c r="A18" s="16">
        <v>11011600</v>
      </c>
      <c r="B18" s="12" t="s">
        <v>85</v>
      </c>
      <c r="C18" s="44">
        <v>0</v>
      </c>
      <c r="D18" s="44" t="s">
        <v>5</v>
      </c>
      <c r="E18" s="44" t="s">
        <v>5</v>
      </c>
      <c r="F18" s="44">
        <f>SUM(C18:D18)</f>
        <v>0</v>
      </c>
    </row>
    <row r="19" spans="1:6" ht="23.25" customHeight="1">
      <c r="A19" s="17">
        <v>11020000</v>
      </c>
      <c r="B19" s="12" t="s">
        <v>6</v>
      </c>
      <c r="C19" s="44">
        <f>C20+C21</f>
        <v>40</v>
      </c>
      <c r="D19" s="44" t="s">
        <v>5</v>
      </c>
      <c r="E19" s="44" t="s">
        <v>5</v>
      </c>
      <c r="F19" s="44">
        <f t="shared" si="0"/>
        <v>40</v>
      </c>
    </row>
    <row r="20" spans="1:6" ht="53.25" customHeight="1">
      <c r="A20" s="16">
        <v>11020200</v>
      </c>
      <c r="B20" s="12" t="s">
        <v>57</v>
      </c>
      <c r="C20" s="44">
        <f>180-140</f>
        <v>40</v>
      </c>
      <c r="D20" s="44" t="s">
        <v>5</v>
      </c>
      <c r="E20" s="44" t="s">
        <v>5</v>
      </c>
      <c r="F20" s="44">
        <f t="shared" si="0"/>
        <v>40</v>
      </c>
    </row>
    <row r="21" spans="1:6" ht="53.25" customHeight="1">
      <c r="A21" s="16">
        <v>11023200</v>
      </c>
      <c r="B21" s="12" t="s">
        <v>125</v>
      </c>
      <c r="C21" s="44"/>
      <c r="D21" s="44" t="s">
        <v>5</v>
      </c>
      <c r="E21" s="44" t="s">
        <v>5</v>
      </c>
      <c r="F21" s="44">
        <f>SUM(C21:D21)</f>
        <v>0</v>
      </c>
    </row>
    <row r="22" spans="1:6" ht="15.75" customHeight="1">
      <c r="A22" s="17">
        <v>12000000</v>
      </c>
      <c r="B22" s="12" t="s">
        <v>7</v>
      </c>
      <c r="C22" s="44" t="s">
        <v>25</v>
      </c>
      <c r="D22" s="44">
        <f>D23+D27</f>
        <v>54</v>
      </c>
      <c r="E22" s="44" t="s">
        <v>5</v>
      </c>
      <c r="F22" s="44">
        <f t="shared" si="0"/>
        <v>54</v>
      </c>
    </row>
    <row r="23" spans="1:7" ht="58.5" customHeight="1" hidden="1">
      <c r="A23" s="16">
        <v>12020000</v>
      </c>
      <c r="B23" s="12" t="s">
        <v>8</v>
      </c>
      <c r="C23" s="44" t="s">
        <v>5</v>
      </c>
      <c r="D23" s="44">
        <f>SUM(D24:D26)</f>
        <v>0</v>
      </c>
      <c r="E23" s="44" t="s">
        <v>5</v>
      </c>
      <c r="F23" s="44">
        <f t="shared" si="0"/>
        <v>0</v>
      </c>
      <c r="G23" s="26">
        <f>F24+F26</f>
        <v>0</v>
      </c>
    </row>
    <row r="24" spans="1:6" ht="74.25" customHeight="1" hidden="1">
      <c r="A24" s="16">
        <v>12020100</v>
      </c>
      <c r="B24" s="12" t="s">
        <v>48</v>
      </c>
      <c r="C24" s="44" t="s">
        <v>5</v>
      </c>
      <c r="D24" s="44"/>
      <c r="E24" s="44" t="s">
        <v>5</v>
      </c>
      <c r="F24" s="44">
        <f t="shared" si="0"/>
        <v>0</v>
      </c>
    </row>
    <row r="25" spans="1:6" ht="72" customHeight="1" hidden="1">
      <c r="A25" s="16">
        <v>12020200</v>
      </c>
      <c r="B25" s="12" t="s">
        <v>98</v>
      </c>
      <c r="C25" s="44"/>
      <c r="D25" s="44"/>
      <c r="E25" s="44" t="s">
        <v>5</v>
      </c>
      <c r="F25" s="44">
        <f t="shared" si="0"/>
        <v>0</v>
      </c>
    </row>
    <row r="26" spans="1:6" ht="45" customHeight="1" hidden="1">
      <c r="A26" s="16">
        <v>12020400</v>
      </c>
      <c r="B26" s="12" t="s">
        <v>93</v>
      </c>
      <c r="C26" s="44" t="s">
        <v>5</v>
      </c>
      <c r="D26" s="44"/>
      <c r="E26" s="44" t="s">
        <v>5</v>
      </c>
      <c r="F26" s="44">
        <f t="shared" si="0"/>
        <v>0</v>
      </c>
    </row>
    <row r="27" spans="1:6" ht="48" customHeight="1">
      <c r="A27" s="16">
        <v>12030000</v>
      </c>
      <c r="B27" s="12" t="s">
        <v>99</v>
      </c>
      <c r="C27" s="44"/>
      <c r="D27" s="44">
        <f>SUM(D28:D29)</f>
        <v>54</v>
      </c>
      <c r="E27" s="44" t="s">
        <v>5</v>
      </c>
      <c r="F27" s="44">
        <f t="shared" si="0"/>
        <v>54</v>
      </c>
    </row>
    <row r="28" spans="1:6" ht="46.5" customHeight="1">
      <c r="A28" s="16">
        <v>12030100</v>
      </c>
      <c r="B28" s="12" t="s">
        <v>96</v>
      </c>
      <c r="C28" s="44"/>
      <c r="D28" s="44">
        <v>8</v>
      </c>
      <c r="E28" s="44" t="s">
        <v>5</v>
      </c>
      <c r="F28" s="44">
        <f t="shared" si="0"/>
        <v>8</v>
      </c>
    </row>
    <row r="29" spans="1:6" ht="39" customHeight="1">
      <c r="A29" s="16">
        <v>12030200</v>
      </c>
      <c r="B29" s="12" t="s">
        <v>97</v>
      </c>
      <c r="C29" s="44"/>
      <c r="D29" s="44">
        <v>46</v>
      </c>
      <c r="E29" s="44" t="s">
        <v>5</v>
      </c>
      <c r="F29" s="44">
        <f t="shared" si="0"/>
        <v>46</v>
      </c>
    </row>
    <row r="30" spans="1:6" ht="32.25" customHeight="1">
      <c r="A30" s="17">
        <v>13000000</v>
      </c>
      <c r="B30" s="12" t="s">
        <v>58</v>
      </c>
      <c r="C30" s="44">
        <f>C31</f>
        <v>14226</v>
      </c>
      <c r="D30" s="44" t="s">
        <v>5</v>
      </c>
      <c r="E30" s="44" t="s">
        <v>5</v>
      </c>
      <c r="F30" s="44">
        <f t="shared" si="0"/>
        <v>14226</v>
      </c>
    </row>
    <row r="31" spans="1:9" ht="27.75" customHeight="1">
      <c r="A31" s="17">
        <v>13050000</v>
      </c>
      <c r="B31" s="29" t="s">
        <v>9</v>
      </c>
      <c r="C31" s="44">
        <f>SUM(C32:C35)</f>
        <v>14226</v>
      </c>
      <c r="D31" s="44" t="s">
        <v>5</v>
      </c>
      <c r="E31" s="44" t="s">
        <v>5</v>
      </c>
      <c r="F31" s="44">
        <f t="shared" si="0"/>
        <v>14226</v>
      </c>
      <c r="G31" s="26">
        <f>C30+C20+C41+C68+C69</f>
        <v>14940</v>
      </c>
      <c r="H31" s="26" t="s">
        <v>145</v>
      </c>
      <c r="I31" s="26">
        <f>G31+G14</f>
        <v>135272.1</v>
      </c>
    </row>
    <row r="32" spans="1:6" ht="29.25" customHeight="1">
      <c r="A32" s="16">
        <v>13050100</v>
      </c>
      <c r="B32" s="12" t="s">
        <v>43</v>
      </c>
      <c r="C32" s="44">
        <v>10200</v>
      </c>
      <c r="D32" s="44" t="s">
        <v>5</v>
      </c>
      <c r="E32" s="44" t="s">
        <v>5</v>
      </c>
      <c r="F32" s="44">
        <f t="shared" si="0"/>
        <v>10200</v>
      </c>
    </row>
    <row r="33" spans="1:6" ht="30" customHeight="1">
      <c r="A33" s="16">
        <v>13050200</v>
      </c>
      <c r="B33" s="12" t="s">
        <v>44</v>
      </c>
      <c r="C33" s="44">
        <v>2400</v>
      </c>
      <c r="D33" s="44" t="s">
        <v>5</v>
      </c>
      <c r="E33" s="44" t="s">
        <v>5</v>
      </c>
      <c r="F33" s="44">
        <f t="shared" si="0"/>
        <v>2400</v>
      </c>
    </row>
    <row r="34" spans="1:6" ht="30" customHeight="1">
      <c r="A34" s="16">
        <v>13050300</v>
      </c>
      <c r="B34" s="12" t="s">
        <v>45</v>
      </c>
      <c r="C34" s="44">
        <v>7.5</v>
      </c>
      <c r="D34" s="44" t="s">
        <v>5</v>
      </c>
      <c r="E34" s="44" t="s">
        <v>5</v>
      </c>
      <c r="F34" s="44">
        <f t="shared" si="0"/>
        <v>7.5</v>
      </c>
    </row>
    <row r="35" spans="1:6" ht="33" customHeight="1">
      <c r="A35" s="16">
        <v>13050500</v>
      </c>
      <c r="B35" s="12" t="s">
        <v>46</v>
      </c>
      <c r="C35" s="44">
        <v>1618.5</v>
      </c>
      <c r="D35" s="44" t="s">
        <v>5</v>
      </c>
      <c r="E35" s="44" t="s">
        <v>5</v>
      </c>
      <c r="F35" s="44">
        <f t="shared" si="0"/>
        <v>1618.5</v>
      </c>
    </row>
    <row r="36" spans="1:6" ht="51" customHeight="1" hidden="1">
      <c r="A36" s="17">
        <v>16000000</v>
      </c>
      <c r="B36" s="29" t="s">
        <v>92</v>
      </c>
      <c r="C36" s="44">
        <f>SUM(C37)</f>
        <v>0</v>
      </c>
      <c r="D36" s="44" t="s">
        <v>5</v>
      </c>
      <c r="E36" s="44" t="s">
        <v>5</v>
      </c>
      <c r="F36" s="44">
        <f>SUM(C36:D36)</f>
        <v>0</v>
      </c>
    </row>
    <row r="37" spans="1:7" ht="18" customHeight="1" hidden="1">
      <c r="A37" s="17">
        <v>16010000</v>
      </c>
      <c r="B37" s="29" t="s">
        <v>88</v>
      </c>
      <c r="C37" s="44">
        <f>SUM(C38:C40)</f>
        <v>0</v>
      </c>
      <c r="D37" s="44" t="s">
        <v>5</v>
      </c>
      <c r="E37" s="44" t="s">
        <v>5</v>
      </c>
      <c r="F37" s="44">
        <f>SUM(C37:D37)</f>
        <v>0</v>
      </c>
      <c r="G37" s="26">
        <f>SUM(F38:F40)</f>
        <v>0</v>
      </c>
    </row>
    <row r="38" spans="1:6" ht="18" customHeight="1" hidden="1">
      <c r="A38" s="16">
        <v>16010100</v>
      </c>
      <c r="B38" s="12" t="s">
        <v>89</v>
      </c>
      <c r="C38" s="44"/>
      <c r="D38" s="44" t="s">
        <v>5</v>
      </c>
      <c r="E38" s="44" t="s">
        <v>5</v>
      </c>
      <c r="F38" s="44">
        <f>SUM(C38:D38)</f>
        <v>0</v>
      </c>
    </row>
    <row r="39" spans="1:6" ht="18" customHeight="1" hidden="1">
      <c r="A39" s="16">
        <v>16010200</v>
      </c>
      <c r="B39" s="12" t="s">
        <v>90</v>
      </c>
      <c r="C39" s="44"/>
      <c r="D39" s="44" t="s">
        <v>5</v>
      </c>
      <c r="E39" s="44" t="s">
        <v>5</v>
      </c>
      <c r="F39" s="44">
        <f>SUM(C39:D39)</f>
        <v>0</v>
      </c>
    </row>
    <row r="40" spans="1:6" ht="18" customHeight="1" hidden="1">
      <c r="A40" s="16">
        <v>16010500</v>
      </c>
      <c r="B40" s="12" t="s">
        <v>91</v>
      </c>
      <c r="C40" s="44"/>
      <c r="D40" s="44" t="s">
        <v>5</v>
      </c>
      <c r="E40" s="44" t="s">
        <v>5</v>
      </c>
      <c r="F40" s="44">
        <f>SUM(C40:D40)</f>
        <v>0</v>
      </c>
    </row>
    <row r="41" spans="1:6" ht="18" customHeight="1">
      <c r="A41" s="17">
        <v>18000000</v>
      </c>
      <c r="B41" s="12" t="s">
        <v>10</v>
      </c>
      <c r="C41" s="44">
        <f>C46+C44</f>
        <v>254</v>
      </c>
      <c r="D41" s="44">
        <f>D53+D46+D42</f>
        <v>5051</v>
      </c>
      <c r="E41" s="44">
        <f>E53+E42</f>
        <v>5020</v>
      </c>
      <c r="F41" s="44">
        <f t="shared" si="0"/>
        <v>5305</v>
      </c>
    </row>
    <row r="42" spans="1:6" ht="33" customHeight="1">
      <c r="A42" s="17">
        <v>18010000</v>
      </c>
      <c r="B42" s="12" t="s">
        <v>122</v>
      </c>
      <c r="C42" s="44" t="s">
        <v>5</v>
      </c>
      <c r="D42" s="44">
        <f>D43</f>
        <v>20</v>
      </c>
      <c r="E42" s="44">
        <f>E43</f>
        <v>20</v>
      </c>
      <c r="F42" s="44">
        <f t="shared" si="0"/>
        <v>20</v>
      </c>
    </row>
    <row r="43" spans="1:6" ht="50.25" customHeight="1">
      <c r="A43" s="17">
        <v>18010100</v>
      </c>
      <c r="B43" s="12" t="s">
        <v>123</v>
      </c>
      <c r="C43" s="44" t="s">
        <v>5</v>
      </c>
      <c r="D43" s="44">
        <v>20</v>
      </c>
      <c r="E43" s="44">
        <v>20</v>
      </c>
      <c r="F43" s="44">
        <f t="shared" si="0"/>
        <v>20</v>
      </c>
    </row>
    <row r="44" spans="1:6" ht="15.75">
      <c r="A44" s="17">
        <v>18030000</v>
      </c>
      <c r="B44" s="12" t="s">
        <v>86</v>
      </c>
      <c r="C44" s="44">
        <f>SUM(C45)</f>
        <v>4</v>
      </c>
      <c r="D44" s="44" t="s">
        <v>5</v>
      </c>
      <c r="E44" s="44" t="s">
        <v>5</v>
      </c>
      <c r="F44" s="44">
        <f>SUM(C44:D44)</f>
        <v>4</v>
      </c>
    </row>
    <row r="45" spans="1:6" ht="33.75" customHeight="1">
      <c r="A45" s="17">
        <v>18030100</v>
      </c>
      <c r="B45" s="29" t="s">
        <v>87</v>
      </c>
      <c r="C45" s="44">
        <v>4</v>
      </c>
      <c r="D45" s="44" t="s">
        <v>5</v>
      </c>
      <c r="E45" s="44" t="s">
        <v>5</v>
      </c>
      <c r="F45" s="44">
        <f>SUM(C45:D45)</f>
        <v>4</v>
      </c>
    </row>
    <row r="46" spans="1:8" ht="31.5">
      <c r="A46" s="17">
        <v>18040000</v>
      </c>
      <c r="B46" s="29" t="s">
        <v>63</v>
      </c>
      <c r="C46" s="44">
        <f>SUM(C47:C50)</f>
        <v>250</v>
      </c>
      <c r="D46" s="44">
        <f>D51</f>
        <v>31</v>
      </c>
      <c r="E46" s="44" t="s">
        <v>5</v>
      </c>
      <c r="F46" s="44">
        <f t="shared" si="0"/>
        <v>281</v>
      </c>
      <c r="G46" s="26">
        <f>D46+D27</f>
        <v>85</v>
      </c>
      <c r="H46" t="s">
        <v>144</v>
      </c>
    </row>
    <row r="47" spans="1:6" ht="47.25">
      <c r="A47" s="17">
        <v>18040100</v>
      </c>
      <c r="B47" s="12" t="s">
        <v>64</v>
      </c>
      <c r="C47" s="44">
        <v>105</v>
      </c>
      <c r="D47" s="44" t="s">
        <v>5</v>
      </c>
      <c r="E47" s="44" t="s">
        <v>5</v>
      </c>
      <c r="F47" s="44">
        <f t="shared" si="0"/>
        <v>105</v>
      </c>
    </row>
    <row r="48" spans="1:6" ht="54.75" customHeight="1">
      <c r="A48" s="17">
        <v>18040200</v>
      </c>
      <c r="B48" s="12" t="s">
        <v>65</v>
      </c>
      <c r="C48" s="44">
        <v>67</v>
      </c>
      <c r="D48" s="44" t="s">
        <v>5</v>
      </c>
      <c r="E48" s="44" t="s">
        <v>5</v>
      </c>
      <c r="F48" s="44">
        <f t="shared" si="0"/>
        <v>67</v>
      </c>
    </row>
    <row r="49" spans="1:6" ht="47.25">
      <c r="A49" s="17">
        <v>18040600</v>
      </c>
      <c r="B49" s="12" t="s">
        <v>66</v>
      </c>
      <c r="C49" s="44">
        <v>40</v>
      </c>
      <c r="D49" s="44" t="s">
        <v>5</v>
      </c>
      <c r="E49" s="44" t="s">
        <v>5</v>
      </c>
      <c r="F49" s="44">
        <f t="shared" si="0"/>
        <v>40</v>
      </c>
    </row>
    <row r="50" spans="1:6" ht="47.25">
      <c r="A50" s="17">
        <v>18040800</v>
      </c>
      <c r="B50" s="12" t="s">
        <v>67</v>
      </c>
      <c r="C50" s="44">
        <v>38</v>
      </c>
      <c r="D50" s="44" t="s">
        <v>5</v>
      </c>
      <c r="E50" s="44" t="s">
        <v>5</v>
      </c>
      <c r="F50" s="44">
        <f t="shared" si="0"/>
        <v>38</v>
      </c>
    </row>
    <row r="51" spans="1:6" ht="96.75" customHeight="1">
      <c r="A51" s="17">
        <v>18041500</v>
      </c>
      <c r="B51" s="12" t="s">
        <v>68</v>
      </c>
      <c r="C51" s="44" t="s">
        <v>5</v>
      </c>
      <c r="D51" s="44">
        <v>31</v>
      </c>
      <c r="E51" s="44" t="s">
        <v>5</v>
      </c>
      <c r="F51" s="44">
        <f t="shared" si="0"/>
        <v>31</v>
      </c>
    </row>
    <row r="52" spans="1:6" ht="47.25" customHeight="1" hidden="1">
      <c r="A52" s="17">
        <v>18041700</v>
      </c>
      <c r="B52" s="12" t="s">
        <v>84</v>
      </c>
      <c r="C52" s="44"/>
      <c r="D52" s="44" t="s">
        <v>5</v>
      </c>
      <c r="E52" s="44" t="s">
        <v>5</v>
      </c>
      <c r="F52" s="44">
        <f t="shared" si="0"/>
        <v>0</v>
      </c>
    </row>
    <row r="53" spans="1:8" ht="18" customHeight="1">
      <c r="A53" s="17">
        <v>18050000</v>
      </c>
      <c r="B53" s="29" t="s">
        <v>59</v>
      </c>
      <c r="C53" s="44" t="s">
        <v>5</v>
      </c>
      <c r="D53" s="44">
        <f>SUM(D54:D57)</f>
        <v>5000</v>
      </c>
      <c r="E53" s="44">
        <f>SUM(E54:E57)</f>
        <v>5000</v>
      </c>
      <c r="F53" s="44">
        <f>SUM(C53:D53)</f>
        <v>5000</v>
      </c>
      <c r="G53" s="26">
        <f>D53+D78+D42</f>
        <v>5031</v>
      </c>
      <c r="H53" s="63" t="s">
        <v>143</v>
      </c>
    </row>
    <row r="54" spans="1:6" ht="20.25" customHeight="1">
      <c r="A54" s="17">
        <v>18050300</v>
      </c>
      <c r="B54" s="12" t="s">
        <v>60</v>
      </c>
      <c r="C54" s="44" t="s">
        <v>5</v>
      </c>
      <c r="D54" s="44">
        <v>400</v>
      </c>
      <c r="E54" s="44">
        <f>D54</f>
        <v>400</v>
      </c>
      <c r="F54" s="44">
        <f t="shared" si="0"/>
        <v>400</v>
      </c>
    </row>
    <row r="55" spans="1:6" ht="20.25" customHeight="1">
      <c r="A55" s="17">
        <v>18050400</v>
      </c>
      <c r="B55" s="12" t="s">
        <v>61</v>
      </c>
      <c r="C55" s="44" t="s">
        <v>5</v>
      </c>
      <c r="D55" s="44">
        <v>4600</v>
      </c>
      <c r="E55" s="44">
        <f>D55</f>
        <v>4600</v>
      </c>
      <c r="F55" s="44">
        <f t="shared" si="0"/>
        <v>4600</v>
      </c>
    </row>
    <row r="56" spans="1:6" ht="36" customHeight="1" hidden="1">
      <c r="A56" s="17">
        <v>18050100</v>
      </c>
      <c r="B56" s="12" t="s">
        <v>102</v>
      </c>
      <c r="C56" s="44" t="s">
        <v>5</v>
      </c>
      <c r="D56" s="44"/>
      <c r="E56" s="44"/>
      <c r="F56" s="44">
        <f t="shared" si="0"/>
        <v>0</v>
      </c>
    </row>
    <row r="57" spans="1:6" ht="41.25" customHeight="1" hidden="1">
      <c r="A57" s="17">
        <v>18050200</v>
      </c>
      <c r="B57" s="12" t="s">
        <v>102</v>
      </c>
      <c r="C57" s="44" t="s">
        <v>5</v>
      </c>
      <c r="D57" s="44"/>
      <c r="E57" s="44"/>
      <c r="F57" s="44">
        <f t="shared" si="0"/>
        <v>0</v>
      </c>
    </row>
    <row r="58" spans="1:6" ht="20.25" customHeight="1">
      <c r="A58" s="17">
        <v>19000000</v>
      </c>
      <c r="B58" s="12" t="s">
        <v>62</v>
      </c>
      <c r="C58" s="44" t="s">
        <v>25</v>
      </c>
      <c r="D58" s="44">
        <f>D59</f>
        <v>124</v>
      </c>
      <c r="E58" s="44" t="s">
        <v>25</v>
      </c>
      <c r="F58" s="44">
        <f t="shared" si="0"/>
        <v>124</v>
      </c>
    </row>
    <row r="59" spans="1:8" ht="20.25" customHeight="1">
      <c r="A59" s="17">
        <v>19010000</v>
      </c>
      <c r="B59" s="29" t="s">
        <v>75</v>
      </c>
      <c r="C59" s="44" t="s">
        <v>25</v>
      </c>
      <c r="D59" s="44">
        <f>SUM(D60:D63)</f>
        <v>124</v>
      </c>
      <c r="E59" s="44" t="s">
        <v>25</v>
      </c>
      <c r="F59" s="44">
        <f t="shared" si="0"/>
        <v>124</v>
      </c>
      <c r="G59" s="26">
        <f>D59</f>
        <v>124</v>
      </c>
      <c r="H59" t="s">
        <v>146</v>
      </c>
    </row>
    <row r="60" spans="1:6" ht="63">
      <c r="A60" s="17">
        <v>19010100</v>
      </c>
      <c r="B60" s="20" t="s">
        <v>103</v>
      </c>
      <c r="C60" s="44" t="s">
        <v>25</v>
      </c>
      <c r="D60" s="44">
        <v>4</v>
      </c>
      <c r="E60" s="44" t="s">
        <v>25</v>
      </c>
      <c r="F60" s="44">
        <f t="shared" si="0"/>
        <v>4</v>
      </c>
    </row>
    <row r="61" spans="1:6" ht="36.75" customHeight="1">
      <c r="A61" s="17">
        <v>19010200</v>
      </c>
      <c r="B61" s="20" t="s">
        <v>104</v>
      </c>
      <c r="C61" s="44" t="s">
        <v>25</v>
      </c>
      <c r="D61" s="44">
        <v>80</v>
      </c>
      <c r="E61" s="44" t="s">
        <v>25</v>
      </c>
      <c r="F61" s="44">
        <f t="shared" si="0"/>
        <v>80</v>
      </c>
    </row>
    <row r="62" spans="1:6" ht="81" customHeight="1">
      <c r="A62" s="17">
        <v>19010300</v>
      </c>
      <c r="B62" s="20" t="s">
        <v>136</v>
      </c>
      <c r="C62" s="44" t="s">
        <v>25</v>
      </c>
      <c r="D62" s="44">
        <v>40</v>
      </c>
      <c r="E62" s="44" t="s">
        <v>25</v>
      </c>
      <c r="F62" s="44">
        <f t="shared" si="0"/>
        <v>40</v>
      </c>
    </row>
    <row r="63" spans="1:6" ht="83.25" customHeight="1" hidden="1">
      <c r="A63" s="17">
        <v>19010500</v>
      </c>
      <c r="B63" s="20" t="s">
        <v>137</v>
      </c>
      <c r="C63" s="44" t="s">
        <v>25</v>
      </c>
      <c r="D63" s="44"/>
      <c r="E63" s="44" t="s">
        <v>25</v>
      </c>
      <c r="F63" s="44">
        <f t="shared" si="0"/>
        <v>0</v>
      </c>
    </row>
    <row r="64" spans="1:6" ht="21" customHeight="1">
      <c r="A64" s="17">
        <v>20000000</v>
      </c>
      <c r="B64" s="13" t="s">
        <v>11</v>
      </c>
      <c r="C64" s="44">
        <f>C69+C65+C75+C72</f>
        <v>490</v>
      </c>
      <c r="D64" s="44">
        <f>D79+D75</f>
        <v>3685.876</v>
      </c>
      <c r="E64" s="44">
        <f>E75</f>
        <v>11</v>
      </c>
      <c r="F64" s="44">
        <f>C64+D64</f>
        <v>4175.876</v>
      </c>
    </row>
    <row r="65" spans="1:6" ht="31.5" customHeight="1">
      <c r="A65" s="17">
        <v>21000000</v>
      </c>
      <c r="B65" s="13" t="s">
        <v>32</v>
      </c>
      <c r="C65" s="44">
        <f>C67+C68+C66</f>
        <v>20</v>
      </c>
      <c r="D65" s="44" t="s">
        <v>25</v>
      </c>
      <c r="E65" s="44" t="s">
        <v>25</v>
      </c>
      <c r="F65" s="44">
        <f t="shared" si="0"/>
        <v>20</v>
      </c>
    </row>
    <row r="66" spans="1:6" ht="32.25" customHeight="1" hidden="1">
      <c r="A66" s="17">
        <v>21040000</v>
      </c>
      <c r="B66" s="21" t="s">
        <v>36</v>
      </c>
      <c r="C66" s="44"/>
      <c r="D66" s="46" t="s">
        <v>25</v>
      </c>
      <c r="E66" s="46" t="s">
        <v>25</v>
      </c>
      <c r="F66" s="44">
        <f t="shared" si="0"/>
        <v>0</v>
      </c>
    </row>
    <row r="67" spans="1:6" ht="16.5" customHeight="1" hidden="1">
      <c r="A67" s="17">
        <v>21080000</v>
      </c>
      <c r="B67" s="13" t="s">
        <v>15</v>
      </c>
      <c r="C67" s="44"/>
      <c r="D67" s="46" t="s">
        <v>25</v>
      </c>
      <c r="E67" s="46" t="s">
        <v>25</v>
      </c>
      <c r="F67" s="44">
        <f t="shared" si="0"/>
        <v>0</v>
      </c>
    </row>
    <row r="68" spans="1:6" ht="15.75">
      <c r="A68" s="17">
        <v>21081100</v>
      </c>
      <c r="B68" s="29" t="s">
        <v>13</v>
      </c>
      <c r="C68" s="44">
        <v>20</v>
      </c>
      <c r="D68" s="44" t="s">
        <v>25</v>
      </c>
      <c r="E68" s="44" t="s">
        <v>25</v>
      </c>
      <c r="F68" s="44">
        <f t="shared" si="0"/>
        <v>20</v>
      </c>
    </row>
    <row r="69" spans="1:6" ht="63">
      <c r="A69" s="17">
        <v>22000000</v>
      </c>
      <c r="B69" s="29" t="s">
        <v>138</v>
      </c>
      <c r="C69" s="44">
        <f>C70</f>
        <v>400</v>
      </c>
      <c r="D69" s="44" t="s">
        <v>5</v>
      </c>
      <c r="E69" s="44" t="s">
        <v>5</v>
      </c>
      <c r="F69" s="44">
        <f t="shared" si="0"/>
        <v>400</v>
      </c>
    </row>
    <row r="70" spans="1:6" ht="66.75" customHeight="1">
      <c r="A70" s="17">
        <v>22080000</v>
      </c>
      <c r="B70" s="29" t="s">
        <v>41</v>
      </c>
      <c r="C70" s="44">
        <f>C71</f>
        <v>400</v>
      </c>
      <c r="D70" s="44" t="s">
        <v>5</v>
      </c>
      <c r="E70" s="44" t="s">
        <v>5</v>
      </c>
      <c r="F70" s="44">
        <f aca="true" t="shared" si="1" ref="F70:F88">SUM(C70:D70)</f>
        <v>400</v>
      </c>
    </row>
    <row r="71" spans="1:6" ht="67.5" customHeight="1">
      <c r="A71" s="17">
        <v>22080400</v>
      </c>
      <c r="B71" s="29" t="s">
        <v>69</v>
      </c>
      <c r="C71" s="44">
        <v>400</v>
      </c>
      <c r="D71" s="44" t="s">
        <v>5</v>
      </c>
      <c r="E71" s="44" t="s">
        <v>5</v>
      </c>
      <c r="F71" s="44">
        <f t="shared" si="1"/>
        <v>400</v>
      </c>
    </row>
    <row r="72" spans="1:7" ht="15" customHeight="1">
      <c r="A72" s="16">
        <v>22090000</v>
      </c>
      <c r="B72" s="29" t="s">
        <v>12</v>
      </c>
      <c r="C72" s="44">
        <f>SUM(C73:C74)</f>
        <v>70</v>
      </c>
      <c r="D72" s="44" t="s">
        <v>5</v>
      </c>
      <c r="E72" s="44" t="s">
        <v>5</v>
      </c>
      <c r="F72" s="44">
        <f t="shared" si="1"/>
        <v>70</v>
      </c>
      <c r="G72" s="26">
        <f>F73+F74</f>
        <v>70</v>
      </c>
    </row>
    <row r="73" spans="1:6" ht="78.75">
      <c r="A73" s="16">
        <v>22090100</v>
      </c>
      <c r="B73" s="29" t="s">
        <v>139</v>
      </c>
      <c r="C73" s="44">
        <f>78.5-9.7</f>
        <v>68.8</v>
      </c>
      <c r="D73" s="44" t="s">
        <v>5</v>
      </c>
      <c r="E73" s="44" t="s">
        <v>5</v>
      </c>
      <c r="F73" s="44">
        <f t="shared" si="1"/>
        <v>68.8</v>
      </c>
    </row>
    <row r="74" spans="1:6" ht="66" customHeight="1">
      <c r="A74" s="16">
        <v>22090400</v>
      </c>
      <c r="B74" s="29" t="s">
        <v>47</v>
      </c>
      <c r="C74" s="44">
        <f>1.5-0.3</f>
        <v>1.2</v>
      </c>
      <c r="D74" s="44" t="s">
        <v>5</v>
      </c>
      <c r="E74" s="44" t="s">
        <v>5</v>
      </c>
      <c r="F74" s="44">
        <f t="shared" si="1"/>
        <v>1.2</v>
      </c>
    </row>
    <row r="75" spans="1:6" ht="20.25" customHeight="1">
      <c r="A75" s="16">
        <v>24000000</v>
      </c>
      <c r="B75" s="29" t="s">
        <v>14</v>
      </c>
      <c r="C75" s="44">
        <f>C76</f>
        <v>0</v>
      </c>
      <c r="D75" s="44">
        <f>D78</f>
        <v>11</v>
      </c>
      <c r="E75" s="44">
        <f>E78</f>
        <v>11</v>
      </c>
      <c r="F75" s="44">
        <f t="shared" si="1"/>
        <v>11</v>
      </c>
    </row>
    <row r="76" spans="1:6" ht="18" customHeight="1" hidden="1">
      <c r="A76" s="16">
        <v>24060300</v>
      </c>
      <c r="B76" s="29" t="s">
        <v>15</v>
      </c>
      <c r="C76" s="44"/>
      <c r="D76" s="44" t="s">
        <v>5</v>
      </c>
      <c r="E76" s="44" t="s">
        <v>5</v>
      </c>
      <c r="F76" s="44">
        <f t="shared" si="1"/>
        <v>0</v>
      </c>
    </row>
    <row r="77" spans="1:6" ht="51.75" customHeight="1" hidden="1">
      <c r="A77" s="16">
        <v>24062100</v>
      </c>
      <c r="B77" s="29" t="s">
        <v>55</v>
      </c>
      <c r="C77" s="47" t="s">
        <v>5</v>
      </c>
      <c r="D77" s="44"/>
      <c r="E77" s="44" t="s">
        <v>5</v>
      </c>
      <c r="F77" s="44">
        <f t="shared" si="1"/>
        <v>0</v>
      </c>
    </row>
    <row r="78" spans="1:6" ht="51.75" customHeight="1">
      <c r="A78" s="16">
        <v>24170000</v>
      </c>
      <c r="B78" s="29" t="s">
        <v>114</v>
      </c>
      <c r="C78" s="45" t="s">
        <v>5</v>
      </c>
      <c r="D78" s="44">
        <v>11</v>
      </c>
      <c r="E78" s="44">
        <f>D78</f>
        <v>11</v>
      </c>
      <c r="F78" s="44">
        <f t="shared" si="1"/>
        <v>11</v>
      </c>
    </row>
    <row r="79" spans="1:7" ht="38.25" customHeight="1">
      <c r="A79" s="16">
        <v>25000000</v>
      </c>
      <c r="B79" s="13" t="s">
        <v>16</v>
      </c>
      <c r="C79" s="45" t="s">
        <v>5</v>
      </c>
      <c r="D79" s="44">
        <f>D80</f>
        <v>3674.876</v>
      </c>
      <c r="E79" s="44" t="s">
        <v>5</v>
      </c>
      <c r="F79" s="44">
        <f t="shared" si="1"/>
        <v>3674.876</v>
      </c>
      <c r="G79" s="4"/>
    </row>
    <row r="80" spans="1:7" ht="54.75" customHeight="1">
      <c r="A80" s="16">
        <v>25010000</v>
      </c>
      <c r="B80" s="13" t="s">
        <v>70</v>
      </c>
      <c r="C80" s="45" t="s">
        <v>25</v>
      </c>
      <c r="D80" s="44">
        <f>SUM(D81:D83)</f>
        <v>3674.876</v>
      </c>
      <c r="E80" s="44" t="s">
        <v>25</v>
      </c>
      <c r="F80" s="44">
        <f>SUM(C80:D80)</f>
        <v>3674.876</v>
      </c>
      <c r="G80" s="27">
        <f>F81+F82+F83</f>
        <v>3674.876</v>
      </c>
    </row>
    <row r="81" spans="1:7" ht="47.25">
      <c r="A81" s="16">
        <v>25010100</v>
      </c>
      <c r="B81" s="13" t="s">
        <v>71</v>
      </c>
      <c r="C81" s="45" t="s">
        <v>25</v>
      </c>
      <c r="D81" s="44">
        <v>2806.116</v>
      </c>
      <c r="E81" s="44" t="s">
        <v>25</v>
      </c>
      <c r="F81" s="44">
        <f t="shared" si="1"/>
        <v>2806.116</v>
      </c>
      <c r="G81" s="4"/>
    </row>
    <row r="82" spans="1:7" ht="31.5">
      <c r="A82" s="16">
        <v>25010200</v>
      </c>
      <c r="B82" s="13" t="s">
        <v>72</v>
      </c>
      <c r="C82" s="45" t="s">
        <v>25</v>
      </c>
      <c r="D82" s="44">
        <v>850</v>
      </c>
      <c r="E82" s="44" t="s">
        <v>25</v>
      </c>
      <c r="F82" s="44">
        <f t="shared" si="1"/>
        <v>850</v>
      </c>
      <c r="G82" s="4"/>
    </row>
    <row r="83" spans="1:7" ht="31.5">
      <c r="A83" s="16">
        <v>25010300</v>
      </c>
      <c r="B83" s="13" t="s">
        <v>50</v>
      </c>
      <c r="C83" s="45" t="s">
        <v>25</v>
      </c>
      <c r="D83" s="44">
        <v>18.76</v>
      </c>
      <c r="E83" s="44" t="s">
        <v>25</v>
      </c>
      <c r="F83" s="44">
        <f t="shared" si="1"/>
        <v>18.76</v>
      </c>
      <c r="G83" s="4"/>
    </row>
    <row r="84" spans="1:7" ht="15.75" customHeight="1" hidden="1">
      <c r="A84" s="17">
        <v>30000000</v>
      </c>
      <c r="B84" s="40" t="s">
        <v>28</v>
      </c>
      <c r="C84" s="45"/>
      <c r="D84" s="44">
        <f>D85+D87</f>
        <v>0</v>
      </c>
      <c r="E84" s="44">
        <f>E85+E87</f>
        <v>0</v>
      </c>
      <c r="F84" s="44">
        <f t="shared" si="1"/>
        <v>0</v>
      </c>
      <c r="G84" s="4"/>
    </row>
    <row r="85" spans="1:7" ht="31.5" customHeight="1" hidden="1">
      <c r="A85" s="17">
        <v>31000000</v>
      </c>
      <c r="B85" s="13" t="s">
        <v>49</v>
      </c>
      <c r="C85" s="45" t="s">
        <v>25</v>
      </c>
      <c r="D85" s="44">
        <f>D86</f>
        <v>0</v>
      </c>
      <c r="E85" s="44">
        <f>E86</f>
        <v>0</v>
      </c>
      <c r="F85" s="44">
        <f t="shared" si="1"/>
        <v>0</v>
      </c>
      <c r="G85" s="4"/>
    </row>
    <row r="86" spans="1:7" ht="63" customHeight="1" hidden="1">
      <c r="A86" s="16">
        <v>31030000</v>
      </c>
      <c r="B86" s="13" t="s">
        <v>73</v>
      </c>
      <c r="C86" s="45" t="s">
        <v>25</v>
      </c>
      <c r="D86" s="44"/>
      <c r="E86" s="44"/>
      <c r="F86" s="44">
        <f>SUM(C86:D86)</f>
        <v>0</v>
      </c>
      <c r="G86" s="4"/>
    </row>
    <row r="87" spans="1:7" ht="31.5" customHeight="1" hidden="1">
      <c r="A87" s="17">
        <v>33000000</v>
      </c>
      <c r="B87" s="13" t="s">
        <v>51</v>
      </c>
      <c r="C87" s="45" t="s">
        <v>25</v>
      </c>
      <c r="D87" s="44">
        <f>D88</f>
        <v>0</v>
      </c>
      <c r="E87" s="44">
        <f>E88</f>
        <v>0</v>
      </c>
      <c r="F87" s="44">
        <f t="shared" si="1"/>
        <v>0</v>
      </c>
      <c r="G87" s="4"/>
    </row>
    <row r="88" spans="1:7" ht="15.75" customHeight="1" hidden="1">
      <c r="A88" s="16">
        <v>33010000</v>
      </c>
      <c r="B88" s="13" t="s">
        <v>52</v>
      </c>
      <c r="C88" s="45" t="s">
        <v>25</v>
      </c>
      <c r="D88" s="44">
        <f>SUM(D89)</f>
        <v>0</v>
      </c>
      <c r="E88" s="44">
        <f>SUM(E89)</f>
        <v>0</v>
      </c>
      <c r="F88" s="44">
        <f t="shared" si="1"/>
        <v>0</v>
      </c>
      <c r="G88" s="4"/>
    </row>
    <row r="89" spans="1:7" ht="189" customHeight="1" hidden="1">
      <c r="A89" s="16">
        <v>33010100</v>
      </c>
      <c r="B89" s="20" t="s">
        <v>94</v>
      </c>
      <c r="C89" s="45" t="s">
        <v>25</v>
      </c>
      <c r="D89" s="44"/>
      <c r="E89" s="44"/>
      <c r="F89" s="44">
        <f>D89</f>
        <v>0</v>
      </c>
      <c r="G89" s="4"/>
    </row>
    <row r="90" spans="1:7" ht="15.75">
      <c r="A90" s="33"/>
      <c r="B90" s="13" t="s">
        <v>20</v>
      </c>
      <c r="C90" s="44">
        <f>C11+C64+C84</f>
        <v>135272.1</v>
      </c>
      <c r="D90" s="44">
        <f>D11+D64+D84</f>
        <v>8914.876</v>
      </c>
      <c r="E90" s="44">
        <f>E11+E64+E84</f>
        <v>5031</v>
      </c>
      <c r="F90" s="44">
        <f>C90+D90</f>
        <v>144186.976</v>
      </c>
      <c r="G90" s="4"/>
    </row>
    <row r="91" spans="1:7" ht="15.75">
      <c r="A91" s="17">
        <v>40000000</v>
      </c>
      <c r="B91" s="40" t="s">
        <v>23</v>
      </c>
      <c r="C91" s="74">
        <f>C93</f>
        <v>50814.221999999994</v>
      </c>
      <c r="D91" s="74">
        <f>D93</f>
        <v>1686.8999999999999</v>
      </c>
      <c r="E91" s="74">
        <f>E113+E109</f>
        <v>0</v>
      </c>
      <c r="F91" s="74">
        <f>F93</f>
        <v>52501.121999999996</v>
      </c>
      <c r="G91" s="4"/>
    </row>
    <row r="92" spans="1:7" ht="33.75" hidden="1">
      <c r="A92" s="17">
        <v>41020600</v>
      </c>
      <c r="B92" s="11" t="s">
        <v>27</v>
      </c>
      <c r="C92" s="74"/>
      <c r="D92" s="74" t="s">
        <v>25</v>
      </c>
      <c r="E92" s="74" t="s">
        <v>25</v>
      </c>
      <c r="F92" s="74">
        <f>C92</f>
        <v>0</v>
      </c>
      <c r="G92" s="4"/>
    </row>
    <row r="93" spans="1:7" ht="15.75">
      <c r="A93" s="22">
        <v>41000000</v>
      </c>
      <c r="B93" s="49" t="s">
        <v>37</v>
      </c>
      <c r="C93" s="74">
        <f>C94+C98</f>
        <v>50814.221999999994</v>
      </c>
      <c r="D93" s="74">
        <f>D98</f>
        <v>1686.8999999999999</v>
      </c>
      <c r="E93" s="74">
        <f>E98</f>
        <v>0</v>
      </c>
      <c r="F93" s="74">
        <f>SUM(C93:D93)</f>
        <v>52501.121999999996</v>
      </c>
      <c r="G93" s="4"/>
    </row>
    <row r="94" spans="1:7" ht="15.75">
      <c r="A94" s="22">
        <v>41020000</v>
      </c>
      <c r="B94" s="50" t="s">
        <v>38</v>
      </c>
      <c r="C94" s="44">
        <f>SUM(C95:C97)</f>
        <v>10215</v>
      </c>
      <c r="D94" s="44" t="s">
        <v>25</v>
      </c>
      <c r="E94" s="44" t="s">
        <v>25</v>
      </c>
      <c r="F94" s="44">
        <f>SUM(C94:D94)</f>
        <v>10215</v>
      </c>
      <c r="G94" s="4"/>
    </row>
    <row r="95" spans="1:12" ht="48.75" customHeight="1">
      <c r="A95" s="17">
        <v>41020600</v>
      </c>
      <c r="B95" s="51" t="s">
        <v>105</v>
      </c>
      <c r="C95" s="44">
        <v>10215</v>
      </c>
      <c r="D95" s="44" t="s">
        <v>25</v>
      </c>
      <c r="E95" s="44" t="s">
        <v>25</v>
      </c>
      <c r="F95" s="44">
        <f aca="true" t="shared" si="2" ref="F95:F137">SUM(C95:D95)</f>
        <v>10215</v>
      </c>
      <c r="G95" s="4"/>
      <c r="L95" t="s">
        <v>42</v>
      </c>
    </row>
    <row r="96" spans="1:7" ht="78.75" hidden="1">
      <c r="A96" s="17">
        <v>41021300</v>
      </c>
      <c r="B96" s="51" t="s">
        <v>124</v>
      </c>
      <c r="C96" s="44"/>
      <c r="D96" s="44" t="s">
        <v>25</v>
      </c>
      <c r="E96" s="44" t="s">
        <v>25</v>
      </c>
      <c r="F96" s="44">
        <f>SUM(C96:D96)</f>
        <v>0</v>
      </c>
      <c r="G96" s="4"/>
    </row>
    <row r="97" spans="1:7" ht="204.75" hidden="1">
      <c r="A97" s="17">
        <v>41021600</v>
      </c>
      <c r="B97" s="51" t="s">
        <v>95</v>
      </c>
      <c r="C97" s="44"/>
      <c r="D97" s="44" t="s">
        <v>25</v>
      </c>
      <c r="E97" s="44" t="s">
        <v>25</v>
      </c>
      <c r="F97" s="44">
        <f t="shared" si="2"/>
        <v>0</v>
      </c>
      <c r="G97" s="4"/>
    </row>
    <row r="98" spans="1:7" ht="15.75">
      <c r="A98" s="22">
        <v>41030000</v>
      </c>
      <c r="B98" s="50" t="s">
        <v>39</v>
      </c>
      <c r="C98" s="72">
        <f>C99+C101+C102+C103+C110+C109+C130+C115+C123</f>
        <v>40599.221999999994</v>
      </c>
      <c r="D98" s="44">
        <f>D108+D113+D109+D114+D132+D110</f>
        <v>1686.8999999999999</v>
      </c>
      <c r="E98" s="44">
        <f>E114+E110</f>
        <v>0</v>
      </c>
      <c r="F98" s="72">
        <f>SUM(C98:D98)</f>
        <v>42286.121999999996</v>
      </c>
      <c r="G98" s="4"/>
    </row>
    <row r="99" spans="1:7" ht="94.5">
      <c r="A99" s="18">
        <v>41030600</v>
      </c>
      <c r="B99" s="15" t="s">
        <v>130</v>
      </c>
      <c r="C99" s="44">
        <v>34833.7</v>
      </c>
      <c r="D99" s="44" t="s">
        <v>5</v>
      </c>
      <c r="E99" s="44" t="s">
        <v>5</v>
      </c>
      <c r="F99" s="44">
        <f t="shared" si="2"/>
        <v>34833.7</v>
      </c>
      <c r="G99" s="4"/>
    </row>
    <row r="100" spans="1:7" ht="0.75" customHeight="1" hidden="1">
      <c r="A100" s="18">
        <v>41030700</v>
      </c>
      <c r="B100" s="15" t="s">
        <v>29</v>
      </c>
      <c r="C100" s="44"/>
      <c r="D100" s="44" t="s">
        <v>5</v>
      </c>
      <c r="E100" s="44" t="s">
        <v>5</v>
      </c>
      <c r="F100" s="44">
        <f t="shared" si="2"/>
        <v>0</v>
      </c>
      <c r="G100" s="4"/>
    </row>
    <row r="101" spans="1:7" ht="145.5" customHeight="1">
      <c r="A101" s="18">
        <v>41030800</v>
      </c>
      <c r="B101" s="52" t="s">
        <v>131</v>
      </c>
      <c r="C101" s="44">
        <v>3704.1</v>
      </c>
      <c r="D101" s="44" t="s">
        <v>5</v>
      </c>
      <c r="E101" s="44" t="s">
        <v>5</v>
      </c>
      <c r="F101" s="44">
        <f t="shared" si="2"/>
        <v>3704.1</v>
      </c>
      <c r="G101" s="4"/>
    </row>
    <row r="102" spans="1:7" ht="333.75" customHeight="1">
      <c r="A102" s="18">
        <v>41030900</v>
      </c>
      <c r="B102" s="58" t="s">
        <v>132</v>
      </c>
      <c r="C102" s="44">
        <v>804.4</v>
      </c>
      <c r="D102" s="44" t="s">
        <v>5</v>
      </c>
      <c r="E102" s="44" t="s">
        <v>5</v>
      </c>
      <c r="F102" s="44">
        <f t="shared" si="2"/>
        <v>804.4</v>
      </c>
      <c r="G102" s="27"/>
    </row>
    <row r="103" spans="1:7" ht="83.25" customHeight="1">
      <c r="A103" s="18">
        <v>41031000</v>
      </c>
      <c r="B103" s="15" t="s">
        <v>133</v>
      </c>
      <c r="C103" s="44">
        <v>3.2</v>
      </c>
      <c r="D103" s="44" t="s">
        <v>5</v>
      </c>
      <c r="E103" s="44" t="s">
        <v>5</v>
      </c>
      <c r="F103" s="44">
        <f t="shared" si="2"/>
        <v>3.2</v>
      </c>
      <c r="G103" s="4"/>
    </row>
    <row r="104" spans="1:7" ht="63" hidden="1">
      <c r="A104" s="18">
        <v>41031900</v>
      </c>
      <c r="B104" s="51" t="s">
        <v>35</v>
      </c>
      <c r="C104" s="44"/>
      <c r="D104" s="44" t="s">
        <v>25</v>
      </c>
      <c r="E104" s="44" t="s">
        <v>5</v>
      </c>
      <c r="F104" s="44">
        <f t="shared" si="2"/>
        <v>0</v>
      </c>
      <c r="G104" s="4"/>
    </row>
    <row r="105" spans="1:7" ht="189" hidden="1">
      <c r="A105" s="18">
        <v>41032200</v>
      </c>
      <c r="B105" s="51" t="s">
        <v>34</v>
      </c>
      <c r="C105" s="44"/>
      <c r="D105" s="44" t="s">
        <v>25</v>
      </c>
      <c r="E105" s="44" t="s">
        <v>5</v>
      </c>
      <c r="F105" s="44">
        <f t="shared" si="2"/>
        <v>0</v>
      </c>
      <c r="G105" s="4"/>
    </row>
    <row r="106" spans="1:7" ht="0.75" customHeight="1" hidden="1">
      <c r="A106" s="18">
        <v>41032300</v>
      </c>
      <c r="B106" s="51" t="s">
        <v>31</v>
      </c>
      <c r="C106" s="44"/>
      <c r="D106" s="44" t="s">
        <v>25</v>
      </c>
      <c r="E106" s="44" t="s">
        <v>5</v>
      </c>
      <c r="F106" s="44">
        <f t="shared" si="2"/>
        <v>0</v>
      </c>
      <c r="G106" s="4"/>
    </row>
    <row r="107" spans="1:7" ht="63" hidden="1">
      <c r="A107" s="18">
        <v>41032800</v>
      </c>
      <c r="B107" s="20" t="s">
        <v>33</v>
      </c>
      <c r="C107" s="44"/>
      <c r="D107" s="44"/>
      <c r="E107" s="44" t="s">
        <v>5</v>
      </c>
      <c r="F107" s="44">
        <f t="shared" si="2"/>
        <v>0</v>
      </c>
      <c r="G107" s="4"/>
    </row>
    <row r="108" spans="1:7" ht="32.25" customHeight="1" hidden="1">
      <c r="A108" s="18">
        <v>41034300</v>
      </c>
      <c r="B108" s="20" t="s">
        <v>74</v>
      </c>
      <c r="C108" s="44"/>
      <c r="D108" s="44"/>
      <c r="E108" s="44" t="s">
        <v>5</v>
      </c>
      <c r="F108" s="44">
        <f t="shared" si="2"/>
        <v>0</v>
      </c>
      <c r="G108" s="4"/>
    </row>
    <row r="109" spans="1:7" ht="83.25" customHeight="1">
      <c r="A109" s="18">
        <v>41034400</v>
      </c>
      <c r="B109" s="20" t="s">
        <v>110</v>
      </c>
      <c r="C109" s="44"/>
      <c r="D109" s="44">
        <v>1140.6</v>
      </c>
      <c r="E109" s="44"/>
      <c r="F109" s="44">
        <f t="shared" si="2"/>
        <v>1140.6</v>
      </c>
      <c r="G109" s="4"/>
    </row>
    <row r="110" spans="1:7" ht="78" customHeight="1">
      <c r="A110" s="81">
        <v>41033800</v>
      </c>
      <c r="B110" s="20" t="s">
        <v>135</v>
      </c>
      <c r="C110" s="44">
        <v>536.6</v>
      </c>
      <c r="D110" s="44"/>
      <c r="E110" s="44"/>
      <c r="F110" s="44">
        <f t="shared" si="2"/>
        <v>536.6</v>
      </c>
      <c r="G110" s="4"/>
    </row>
    <row r="111" spans="1:7" ht="15.75">
      <c r="A111" s="18">
        <v>410350000</v>
      </c>
      <c r="B111" s="20" t="s">
        <v>107</v>
      </c>
      <c r="C111" s="80">
        <f>C115+C123+C130</f>
        <v>717.222</v>
      </c>
      <c r="D111" s="44">
        <f>SUM(D113:D114)</f>
        <v>546.3</v>
      </c>
      <c r="E111" s="44">
        <f>SUM(E113:E114)</f>
        <v>0</v>
      </c>
      <c r="F111" s="44">
        <f>SUM(C111:D111)</f>
        <v>1263.522</v>
      </c>
      <c r="G111" s="4"/>
    </row>
    <row r="112" spans="1:7" ht="78.75" hidden="1">
      <c r="A112" s="18">
        <v>410350000</v>
      </c>
      <c r="B112" s="20" t="s">
        <v>118</v>
      </c>
      <c r="C112" s="44"/>
      <c r="D112" s="44"/>
      <c r="E112" s="44"/>
      <c r="F112" s="44">
        <f t="shared" si="2"/>
        <v>0</v>
      </c>
      <c r="G112" s="4"/>
    </row>
    <row r="113" spans="1:7" ht="100.5" customHeight="1">
      <c r="A113" s="17">
        <v>410350000</v>
      </c>
      <c r="B113" s="20" t="s">
        <v>115</v>
      </c>
      <c r="C113" s="44"/>
      <c r="D113" s="44">
        <v>546.3</v>
      </c>
      <c r="E113" s="44"/>
      <c r="F113" s="44">
        <f t="shared" si="2"/>
        <v>546.3</v>
      </c>
      <c r="G113" s="4"/>
    </row>
    <row r="114" spans="1:7" ht="100.5" customHeight="1" hidden="1">
      <c r="A114" s="17">
        <v>41035100</v>
      </c>
      <c r="B114" s="20" t="s">
        <v>116</v>
      </c>
      <c r="C114" s="44"/>
      <c r="D114" s="44"/>
      <c r="E114" s="44"/>
      <c r="F114" s="44">
        <f t="shared" si="2"/>
        <v>0</v>
      </c>
      <c r="G114" s="4"/>
    </row>
    <row r="115" spans="1:7" s="57" customFormat="1" ht="69" customHeight="1">
      <c r="A115" s="53">
        <v>41035200</v>
      </c>
      <c r="B115" s="54" t="s">
        <v>80</v>
      </c>
      <c r="C115" s="73">
        <f>SUM(C116:C121)</f>
        <v>340.5</v>
      </c>
      <c r="D115" s="56" t="s">
        <v>25</v>
      </c>
      <c r="E115" s="56" t="s">
        <v>25</v>
      </c>
      <c r="F115" s="73">
        <f t="shared" si="2"/>
        <v>340.5</v>
      </c>
      <c r="G115" s="60">
        <f>C115+C123</f>
        <v>407.422</v>
      </c>
    </row>
    <row r="116" spans="1:7" ht="66.75" customHeight="1">
      <c r="A116" s="18">
        <v>41035200</v>
      </c>
      <c r="B116" s="21" t="s">
        <v>79</v>
      </c>
      <c r="C116" s="44">
        <v>21.4</v>
      </c>
      <c r="D116" s="44" t="s">
        <v>25</v>
      </c>
      <c r="E116" s="44" t="s">
        <v>25</v>
      </c>
      <c r="F116" s="44">
        <f t="shared" si="2"/>
        <v>21.4</v>
      </c>
      <c r="G116" s="27">
        <f>C98-G115</f>
        <v>40191.799999999996</v>
      </c>
    </row>
    <row r="117" spans="1:7" ht="15.75" hidden="1">
      <c r="A117" s="18">
        <v>41035200</v>
      </c>
      <c r="B117" s="55"/>
      <c r="C117" s="44"/>
      <c r="D117" s="44" t="s">
        <v>25</v>
      </c>
      <c r="E117" s="44" t="s">
        <v>25</v>
      </c>
      <c r="F117" s="44">
        <f t="shared" si="2"/>
        <v>0</v>
      </c>
      <c r="G117" s="4"/>
    </row>
    <row r="118" spans="1:7" ht="81" customHeight="1">
      <c r="A118" s="18">
        <v>41035200</v>
      </c>
      <c r="B118" s="55" t="s">
        <v>78</v>
      </c>
      <c r="C118" s="44">
        <v>166.7</v>
      </c>
      <c r="D118" s="44" t="s">
        <v>25</v>
      </c>
      <c r="E118" s="44" t="s">
        <v>25</v>
      </c>
      <c r="F118" s="44">
        <f t="shared" si="2"/>
        <v>166.7</v>
      </c>
      <c r="G118" s="4"/>
    </row>
    <row r="119" spans="1:7" ht="147" customHeight="1">
      <c r="A119" s="19">
        <v>41035200</v>
      </c>
      <c r="B119" s="15" t="s">
        <v>134</v>
      </c>
      <c r="C119" s="44">
        <v>8.2</v>
      </c>
      <c r="D119" s="44" t="s">
        <v>5</v>
      </c>
      <c r="E119" s="44" t="s">
        <v>5</v>
      </c>
      <c r="F119" s="44">
        <f t="shared" si="2"/>
        <v>8.2</v>
      </c>
      <c r="G119" s="4"/>
    </row>
    <row r="120" spans="1:6" s="4" customFormat="1" ht="102" customHeight="1">
      <c r="A120" s="19">
        <v>41035200</v>
      </c>
      <c r="B120" s="59" t="s">
        <v>129</v>
      </c>
      <c r="C120" s="72">
        <v>144.2</v>
      </c>
      <c r="D120" s="44" t="s">
        <v>5</v>
      </c>
      <c r="E120" s="44" t="s">
        <v>5</v>
      </c>
      <c r="F120" s="44">
        <f t="shared" si="2"/>
        <v>144.2</v>
      </c>
    </row>
    <row r="121" spans="1:6" s="4" customFormat="1" ht="63.75" customHeight="1">
      <c r="A121" s="19">
        <v>41035200</v>
      </c>
      <c r="B121" s="21" t="s">
        <v>112</v>
      </c>
      <c r="C121" s="44"/>
      <c r="D121" s="44" t="s">
        <v>5</v>
      </c>
      <c r="E121" s="44" t="s">
        <v>5</v>
      </c>
      <c r="F121" s="44">
        <f>SUM(C121:D121)</f>
        <v>0</v>
      </c>
    </row>
    <row r="122" spans="1:7" ht="68.25" customHeight="1" hidden="1">
      <c r="A122" s="19">
        <v>41035200</v>
      </c>
      <c r="B122" s="21" t="s">
        <v>77</v>
      </c>
      <c r="C122" s="44"/>
      <c r="D122" s="44" t="s">
        <v>25</v>
      </c>
      <c r="E122" s="44" t="s">
        <v>25</v>
      </c>
      <c r="F122" s="44">
        <f t="shared" si="2"/>
        <v>0</v>
      </c>
      <c r="G122" s="4"/>
    </row>
    <row r="123" spans="1:7" ht="66.75" customHeight="1">
      <c r="A123" s="53">
        <v>41035600</v>
      </c>
      <c r="B123" s="54" t="s">
        <v>81</v>
      </c>
      <c r="C123" s="44">
        <f>SUM(C124:C129)</f>
        <v>66.922</v>
      </c>
      <c r="D123" s="44" t="s">
        <v>25</v>
      </c>
      <c r="E123" s="44" t="s">
        <v>25</v>
      </c>
      <c r="F123" s="44">
        <f t="shared" si="2"/>
        <v>66.922</v>
      </c>
      <c r="G123" s="27">
        <f>C123+C115</f>
        <v>407.422</v>
      </c>
    </row>
    <row r="124" spans="1:7" ht="132.75" customHeight="1">
      <c r="A124" s="18">
        <v>41035600</v>
      </c>
      <c r="B124" s="21" t="s">
        <v>106</v>
      </c>
      <c r="C124" s="44">
        <v>19</v>
      </c>
      <c r="D124" s="44" t="s">
        <v>25</v>
      </c>
      <c r="E124" s="44" t="s">
        <v>25</v>
      </c>
      <c r="F124" s="44">
        <f t="shared" si="2"/>
        <v>19</v>
      </c>
      <c r="G124" s="4"/>
    </row>
    <row r="125" spans="1:7" ht="99.75" customHeight="1">
      <c r="A125" s="18">
        <v>41035600</v>
      </c>
      <c r="B125" s="21" t="s">
        <v>128</v>
      </c>
      <c r="C125" s="44">
        <v>8.712</v>
      </c>
      <c r="D125" s="44" t="s">
        <v>25</v>
      </c>
      <c r="E125" s="44" t="s">
        <v>25</v>
      </c>
      <c r="F125" s="44">
        <f t="shared" si="2"/>
        <v>8.712</v>
      </c>
      <c r="G125" s="4"/>
    </row>
    <row r="126" spans="1:7" ht="94.5" hidden="1">
      <c r="A126" s="18">
        <v>41035000</v>
      </c>
      <c r="B126" s="21" t="s">
        <v>40</v>
      </c>
      <c r="C126" s="44"/>
      <c r="D126" s="44" t="s">
        <v>25</v>
      </c>
      <c r="E126" s="44" t="s">
        <v>25</v>
      </c>
      <c r="F126" s="44">
        <f t="shared" si="2"/>
        <v>0</v>
      </c>
      <c r="G126" s="4"/>
    </row>
    <row r="127" spans="1:7" ht="78.75" hidden="1">
      <c r="A127" s="18">
        <v>41035600</v>
      </c>
      <c r="B127" s="21" t="s">
        <v>82</v>
      </c>
      <c r="C127" s="44"/>
      <c r="D127" s="44" t="s">
        <v>25</v>
      </c>
      <c r="E127" s="44" t="s">
        <v>25</v>
      </c>
      <c r="F127" s="44">
        <f t="shared" si="2"/>
        <v>0</v>
      </c>
      <c r="G127" s="4"/>
    </row>
    <row r="128" spans="1:6" s="4" customFormat="1" ht="125.25" customHeight="1">
      <c r="A128" s="18">
        <v>41035600</v>
      </c>
      <c r="B128" s="55" t="s">
        <v>140</v>
      </c>
      <c r="C128" s="44">
        <v>37.51</v>
      </c>
      <c r="D128" s="44" t="s">
        <v>25</v>
      </c>
      <c r="E128" s="44" t="s">
        <v>25</v>
      </c>
      <c r="F128" s="44">
        <f t="shared" si="2"/>
        <v>37.51</v>
      </c>
    </row>
    <row r="129" spans="1:7" ht="94.5">
      <c r="A129" s="19">
        <v>41035600</v>
      </c>
      <c r="B129" s="21" t="s">
        <v>119</v>
      </c>
      <c r="C129" s="44">
        <v>1.7</v>
      </c>
      <c r="D129" s="44" t="s">
        <v>25</v>
      </c>
      <c r="E129" s="44" t="s">
        <v>25</v>
      </c>
      <c r="F129" s="44">
        <f t="shared" si="2"/>
        <v>1.7</v>
      </c>
      <c r="G129" s="4"/>
    </row>
    <row r="130" spans="1:7" ht="163.5" customHeight="1">
      <c r="A130" s="18">
        <v>41035800</v>
      </c>
      <c r="B130" s="58" t="s">
        <v>111</v>
      </c>
      <c r="C130" s="44">
        <v>309.8</v>
      </c>
      <c r="D130" s="44" t="s">
        <v>25</v>
      </c>
      <c r="E130" s="44" t="s">
        <v>25</v>
      </c>
      <c r="F130" s="44">
        <f t="shared" si="2"/>
        <v>309.8</v>
      </c>
      <c r="G130" s="4"/>
    </row>
    <row r="131" spans="1:7" ht="78.75" hidden="1">
      <c r="A131" s="18">
        <v>41036300</v>
      </c>
      <c r="B131" s="15" t="s">
        <v>126</v>
      </c>
      <c r="C131" s="44"/>
      <c r="D131" s="45" t="s">
        <v>5</v>
      </c>
      <c r="E131" s="45" t="s">
        <v>5</v>
      </c>
      <c r="F131" s="44">
        <f t="shared" si="2"/>
        <v>0</v>
      </c>
      <c r="G131" s="4"/>
    </row>
    <row r="132" spans="1:7" ht="236.25" hidden="1">
      <c r="A132" s="18">
        <v>41036600</v>
      </c>
      <c r="B132" s="15" t="s">
        <v>120</v>
      </c>
      <c r="C132" s="70" t="s">
        <v>25</v>
      </c>
      <c r="D132" s="44"/>
      <c r="E132" s="45"/>
      <c r="F132" s="44">
        <f t="shared" si="2"/>
        <v>0</v>
      </c>
      <c r="G132" s="4"/>
    </row>
    <row r="133" spans="1:7" ht="15.75">
      <c r="A133" s="17">
        <v>50000000</v>
      </c>
      <c r="B133" s="40" t="s">
        <v>17</v>
      </c>
      <c r="C133" s="45" t="s">
        <v>5</v>
      </c>
      <c r="D133" s="44">
        <f>D134+D137</f>
        <v>10.7</v>
      </c>
      <c r="E133" s="44"/>
      <c r="F133" s="44">
        <f t="shared" si="2"/>
        <v>10.7</v>
      </c>
      <c r="G133" s="4"/>
    </row>
    <row r="134" spans="1:7" ht="31.5" hidden="1">
      <c r="A134" s="16">
        <v>50080000</v>
      </c>
      <c r="B134" s="14" t="s">
        <v>18</v>
      </c>
      <c r="C134" s="45" t="s">
        <v>5</v>
      </c>
      <c r="D134" s="44">
        <f>D135+D136</f>
        <v>0</v>
      </c>
      <c r="E134" s="44" t="s">
        <v>5</v>
      </c>
      <c r="F134" s="44">
        <f t="shared" si="2"/>
        <v>0</v>
      </c>
      <c r="G134" s="27">
        <f>F135+F136</f>
        <v>0</v>
      </c>
    </row>
    <row r="135" spans="1:7" ht="78.75" hidden="1">
      <c r="A135" s="16">
        <v>50080200</v>
      </c>
      <c r="B135" s="14" t="s">
        <v>53</v>
      </c>
      <c r="C135" s="45" t="s">
        <v>5</v>
      </c>
      <c r="D135" s="44"/>
      <c r="E135" s="44" t="s">
        <v>5</v>
      </c>
      <c r="F135" s="44">
        <f t="shared" si="2"/>
        <v>0</v>
      </c>
      <c r="G135" s="4"/>
    </row>
    <row r="136" spans="1:7" ht="63" hidden="1">
      <c r="A136" s="16">
        <v>50080300</v>
      </c>
      <c r="B136" s="14" t="s">
        <v>54</v>
      </c>
      <c r="C136" s="45" t="s">
        <v>5</v>
      </c>
      <c r="D136" s="44"/>
      <c r="E136" s="44" t="s">
        <v>5</v>
      </c>
      <c r="F136" s="44">
        <f t="shared" si="2"/>
        <v>0</v>
      </c>
      <c r="G136" s="4"/>
    </row>
    <row r="137" spans="1:7" ht="78.75">
      <c r="A137" s="16">
        <v>50110000</v>
      </c>
      <c r="B137" s="14" t="s">
        <v>19</v>
      </c>
      <c r="C137" s="45" t="s">
        <v>5</v>
      </c>
      <c r="D137" s="44">
        <v>10.7</v>
      </c>
      <c r="E137" s="44" t="s">
        <v>5</v>
      </c>
      <c r="F137" s="44">
        <f t="shared" si="2"/>
        <v>10.7</v>
      </c>
      <c r="G137" s="4"/>
    </row>
    <row r="138" spans="1:7" ht="15">
      <c r="A138" s="10"/>
      <c r="B138" s="41" t="s">
        <v>26</v>
      </c>
      <c r="C138" s="72">
        <f>C91+C90</f>
        <v>186086.322</v>
      </c>
      <c r="D138" s="44">
        <f>D91+D90+D133</f>
        <v>10612.476</v>
      </c>
      <c r="E138" s="44">
        <f>E90+E91++E93</f>
        <v>5031</v>
      </c>
      <c r="F138" s="72">
        <f>F91+F90+F133</f>
        <v>196698.798</v>
      </c>
      <c r="G138" s="4"/>
    </row>
    <row r="139" ht="13.5" customHeight="1">
      <c r="G139" s="4"/>
    </row>
    <row r="140" spans="1:9" ht="15.75">
      <c r="A140" s="28"/>
      <c r="B140" s="42"/>
      <c r="C140" s="77"/>
      <c r="D140" s="4"/>
      <c r="E140" s="4"/>
      <c r="F140" s="4"/>
      <c r="G140" s="5"/>
      <c r="H140" s="5"/>
      <c r="I140" s="5"/>
    </row>
    <row r="141" spans="1:9" ht="15" customHeight="1">
      <c r="A141" s="31" t="s">
        <v>100</v>
      </c>
      <c r="B141" s="42"/>
      <c r="D141" s="4"/>
      <c r="E141" s="9"/>
      <c r="F141" s="32" t="s">
        <v>113</v>
      </c>
      <c r="G141" s="68"/>
      <c r="H141" s="5"/>
      <c r="I141" s="5"/>
    </row>
    <row r="142" spans="1:9" ht="65.25" customHeight="1" hidden="1">
      <c r="A142" s="82" t="s">
        <v>121</v>
      </c>
      <c r="B142" s="82"/>
      <c r="C142" s="82"/>
      <c r="D142" s="82"/>
      <c r="E142" s="82"/>
      <c r="F142" s="82"/>
      <c r="G142" s="68"/>
      <c r="H142" s="5"/>
      <c r="I142" s="5"/>
    </row>
    <row r="143" spans="1:9" ht="12.75">
      <c r="A143" s="5"/>
      <c r="B143" s="43"/>
      <c r="C143" s="61">
        <v>188842.03518</v>
      </c>
      <c r="D143" s="61">
        <v>14233.23136</v>
      </c>
      <c r="E143" s="61">
        <v>7049.32617</v>
      </c>
      <c r="F143" s="61">
        <f>C143+D143</f>
        <v>203075.26654</v>
      </c>
      <c r="G143" s="5"/>
      <c r="H143" s="5"/>
      <c r="I143" s="5"/>
    </row>
    <row r="144" spans="3:10" ht="12.75">
      <c r="C144" s="67">
        <f>C138-C143</f>
        <v>-2755.7131800000207</v>
      </c>
      <c r="D144" s="67">
        <f>D138-D143</f>
        <v>-3620.755359999999</v>
      </c>
      <c r="E144" s="67">
        <f>E138-E143</f>
        <v>-2018.3261700000003</v>
      </c>
      <c r="F144" s="67">
        <f>F138-F143</f>
        <v>-6376.468540000002</v>
      </c>
      <c r="G144" s="64"/>
      <c r="H144" s="64"/>
      <c r="I144" s="64"/>
      <c r="J144" s="64"/>
    </row>
    <row r="145" spans="3:8" ht="12.75">
      <c r="C145" s="62">
        <f>C138-C144</f>
        <v>188842.03518</v>
      </c>
      <c r="D145" s="62">
        <f>D138-D144</f>
        <v>14233.23136</v>
      </c>
      <c r="E145" s="62">
        <f>E138-E144</f>
        <v>7049.32617</v>
      </c>
      <c r="F145" s="62">
        <f>F138-F144</f>
        <v>203075.26654</v>
      </c>
      <c r="G145" s="62"/>
      <c r="H145" s="63"/>
    </row>
    <row r="147" spans="3:7" ht="12.75">
      <c r="C147" s="62"/>
      <c r="D147" s="62"/>
      <c r="E147" s="62"/>
      <c r="F147" s="62"/>
      <c r="G147" s="63"/>
    </row>
    <row r="148" spans="3:6" ht="12.75">
      <c r="C148" s="71"/>
      <c r="D148" s="71"/>
      <c r="E148" s="71"/>
      <c r="F148" s="71"/>
    </row>
    <row r="149" spans="3:8" ht="12.75">
      <c r="C149" s="62"/>
      <c r="D149" s="62"/>
      <c r="E149" s="62"/>
      <c r="F149" s="62"/>
      <c r="G149" s="63"/>
      <c r="H149" s="63"/>
    </row>
    <row r="150" spans="2:8" s="75" customFormat="1" ht="12.75">
      <c r="B150" s="76"/>
      <c r="C150" s="71"/>
      <c r="D150" s="71"/>
      <c r="E150" s="71"/>
      <c r="F150" s="71"/>
      <c r="G150" s="71"/>
      <c r="H150" s="71"/>
    </row>
    <row r="151" spans="3:6" ht="12.75">
      <c r="C151" s="62"/>
      <c r="D151" s="62"/>
      <c r="E151" s="62"/>
      <c r="F151" s="62"/>
    </row>
    <row r="152" spans="3:6" ht="12.75">
      <c r="C152" s="63"/>
      <c r="D152" s="63"/>
      <c r="E152" s="63"/>
      <c r="F152" s="63"/>
    </row>
    <row r="153" spans="3:6" ht="12.75">
      <c r="C153" s="62"/>
      <c r="D153" s="62"/>
      <c r="E153" s="62"/>
      <c r="F153" s="62"/>
    </row>
    <row r="155" spans="3:7" ht="12.75">
      <c r="C155" s="62"/>
      <c r="D155" s="62"/>
      <c r="E155" s="62"/>
      <c r="F155" s="62"/>
      <c r="G155" s="63"/>
    </row>
    <row r="157" spans="3:6" ht="12.75">
      <c r="C157" s="63"/>
      <c r="D157" s="63"/>
      <c r="E157" s="63"/>
      <c r="F157" s="63"/>
    </row>
    <row r="158" spans="8:9" ht="12.75">
      <c r="H158" s="65"/>
      <c r="I158" s="7"/>
    </row>
    <row r="159" spans="8:10" ht="12.75">
      <c r="H159" s="7"/>
      <c r="I159" s="7"/>
      <c r="J159" s="7"/>
    </row>
    <row r="160" spans="4:9" ht="12.75">
      <c r="D160" s="63"/>
      <c r="H160" s="66"/>
      <c r="I160" s="7"/>
    </row>
    <row r="161" ht="12.75">
      <c r="H161" s="66"/>
    </row>
    <row r="162" ht="12.75">
      <c r="D162" s="26"/>
    </row>
    <row r="163" ht="12.75">
      <c r="C163" s="63"/>
    </row>
    <row r="169" ht="15.75">
      <c r="A169" s="3"/>
    </row>
    <row r="170" ht="12.75">
      <c r="A170" s="2"/>
    </row>
    <row r="171" ht="12.75">
      <c r="A171" s="2"/>
    </row>
  </sheetData>
  <sheetProtection/>
  <mergeCells count="7">
    <mergeCell ref="A142:F142"/>
    <mergeCell ref="A5:F5"/>
    <mergeCell ref="F8:F9"/>
    <mergeCell ref="A8:A9"/>
    <mergeCell ref="B8:B9"/>
    <mergeCell ref="C8:C9"/>
    <mergeCell ref="D8:E8"/>
  </mergeCells>
  <printOptions/>
  <pageMargins left="1.3779527559055118" right="0.1968503937007874" top="0.7874015748031497" bottom="0.3937007874015748" header="0.03937007874015748" footer="0.2755905511811024"/>
  <pageSetup fitToHeight="6" fitToWidth="1" horizontalDpi="600" verticalDpi="600" orientation="portrait" paperSize="9" scale="75" r:id="rId1"/>
  <rowBreaks count="3" manualBreakCount="3">
    <brk id="48" max="5" man="1"/>
    <brk id="70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2014-02-25T07:57:42Z</cp:lastPrinted>
  <dcterms:created xsi:type="dcterms:W3CDTF">2004-10-14T06:03:14Z</dcterms:created>
  <dcterms:modified xsi:type="dcterms:W3CDTF">2014-02-25T07:57:47Z</dcterms:modified>
  <cp:category/>
  <cp:version/>
  <cp:contentType/>
  <cp:contentStatus/>
</cp:coreProperties>
</file>